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_FilterDatabase" localSheetId="0" hidden="1">Доходы!$A$4:$G$4</definedName>
    <definedName name="_xlnm.Print_Titles" localSheetId="0">Доходы!$3:$4</definedName>
    <definedName name="_xlnm.Print_Area" localSheetId="0">Доходы!$A$1:$E$89</definedName>
  </definedNames>
  <calcPr calcId="125725"/>
</workbook>
</file>

<file path=xl/calcChain.xml><?xml version="1.0" encoding="utf-8"?>
<calcChain xmlns="http://schemas.openxmlformats.org/spreadsheetml/2006/main">
  <c r="E52" i="2"/>
  <c r="D52"/>
  <c r="E85" l="1"/>
  <c r="E84" s="1"/>
  <c r="D85"/>
  <c r="D84" s="1"/>
  <c r="E82"/>
  <c r="D82"/>
  <c r="E80"/>
  <c r="D80"/>
  <c r="E78"/>
  <c r="D78"/>
  <c r="E68"/>
  <c r="D68"/>
  <c r="E66"/>
  <c r="D66"/>
  <c r="E62"/>
  <c r="E61" s="1"/>
  <c r="E60" s="1"/>
  <c r="D62"/>
  <c r="D61" s="1"/>
  <c r="D60" s="1"/>
  <c r="E58"/>
  <c r="D58"/>
  <c r="E56"/>
  <c r="D56"/>
  <c r="E54"/>
  <c r="D54"/>
  <c r="E45"/>
  <c r="D45"/>
  <c r="E42"/>
  <c r="D42"/>
  <c r="E39"/>
  <c r="D39"/>
  <c r="E36"/>
  <c r="D36"/>
  <c r="E29"/>
  <c r="E27" s="1"/>
  <c r="D29"/>
  <c r="D27" s="1"/>
  <c r="E24"/>
  <c r="D24"/>
  <c r="E21"/>
  <c r="D21"/>
  <c r="E17"/>
  <c r="D17"/>
  <c r="E11"/>
  <c r="E10" s="1"/>
  <c r="D11"/>
  <c r="D10" s="1"/>
  <c r="E8"/>
  <c r="D8"/>
  <c r="D53" l="1"/>
  <c r="E53"/>
  <c r="E7"/>
  <c r="D7"/>
  <c r="E65"/>
  <c r="D65"/>
  <c r="E51" l="1"/>
  <c r="E5" s="1"/>
  <c r="D51"/>
  <c r="D5" s="1"/>
</calcChain>
</file>

<file path=xl/sharedStrings.xml><?xml version="1.0" encoding="utf-8"?>
<sst xmlns="http://schemas.openxmlformats.org/spreadsheetml/2006/main" count="172" uniqueCount="160">
  <si>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</si>
  <si>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</si>
  <si>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</si>
  <si>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</si>
  <si>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</si>
  <si>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</si>
  <si>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</si>
  <si>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</si>
  <si>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</si>
  <si>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</si>
  <si>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</si>
  <si>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</si>
  <si>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</si>
  <si>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</si>
  <si>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</si>
  <si>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</si>
  <si>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</si>
  <si>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</si>
  <si>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</si>
  <si>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</si>
  <si>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</si>
  <si>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</si>
  <si>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</si>
  <si>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</si>
  <si>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</si>
  <si>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</si>
  <si>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</si>
  <si>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</si>
  <si>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</si>
  <si>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</si>
  <si>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</si>
  <si>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</si>
  <si>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</si>
  <si>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</si>
  <si>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</si>
  <si>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</si>
  <si>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</si>
  <si>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</si>
  <si>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</si>
  <si>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</si>
  <si>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</si>
  <si>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</si>
  <si>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</si>
  <si>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</si>
  <si>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</si>
  <si>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</si>
  <si>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</si>
  <si>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</si>
  <si>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</si>
  <si>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</si>
  <si>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</si>
  <si>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</si>
  <si>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</si>
  <si>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</si>
  <si>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</si>
  <si>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</si>
  <si>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</si>
  <si>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</si>
  <si>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</si>
  <si>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</si>
  <si>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</si>
  <si>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</si>
  <si>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</si>
  <si>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</si>
  <si>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</si>
  <si>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</si>
  <si>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</si>
  <si>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</si>
  <si>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</si>
  <si>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</si>
  <si>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</si>
  <si>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</si>
  <si>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</si>
  <si>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</si>
  <si>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</si>
  <si>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</si>
  <si>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</si>
  <si>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</si>
  <si>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</si>
  <si>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</si>
  <si>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</si>
  <si>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</si>
  <si>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</si>
  <si>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</si>
  <si>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</si>
  <si>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</si>
  <si>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</si>
  <si>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</si>
  <si>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</si>
  <si>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</si>
  <si>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</si>
  <si>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</si>
  <si>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</si>
  <si>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</si>
  <si>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</si>
  <si>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</si>
  <si>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</si>
  <si>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</si>
  <si>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</si>
  <si>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</si>
  <si>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</si>
  <si>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</si>
  <si>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</si>
  <si>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</si>
  <si>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</si>
  <si>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</si>
  <si>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</si>
  <si>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</si>
  <si>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</si>
  <si>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</si>
  <si>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</si>
  <si>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</si>
  <si>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</si>
  <si>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</si>
  <si>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</si>
  <si>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</si>
  <si>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</si>
  <si>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</si>
  <si>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</si>
  <si>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</si>
  <si>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</si>
  <si>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</si>
  <si>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</si>
  <si>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</si>
  <si>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</si>
  <si>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</si>
  <si>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</si>
  <si>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</si>
  <si>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</si>
  <si>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</si>
  <si>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</si>
  <si>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</si>
  <si>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</si>
  <si>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</si>
  <si>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</si>
  <si>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 xml:space="preserve">  ДОХОДЫ ОТ ОКАЗАНИЯ ПЛАТНЫХ УСЛУГ И КОМПЕНСАЦИИ ЗАТРАТ ГОСУДАРСТВА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</si>
  <si>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</si>
  <si>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</si>
  <si>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</si>
  <si>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</si>
  <si>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</si>
  <si>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</si>
  <si>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</si>
  <si>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</si>
  <si>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Сумма в рублях на 2024 год</t>
  </si>
  <si>
    <t>Сумма в рублях на 2025 год</t>
  </si>
  <si>
    <t>ПРОЧИЕ НЕНАЛОГОВЫЕ ДОХОДЫ</t>
  </si>
  <si>
    <t>000 1 17 00000 00 0000 000</t>
  </si>
  <si>
    <t>Акцизы на пиво, напитки, изготавливаемые на основе пива, производимые на территории Российской Федерации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</si>
  <si>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</si>
  <si>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</si>
  <si>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</si>
  <si>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государственных полномочий Свердловской области  по созданию административных комиссий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</si>
  <si>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</si>
  <si>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местным бюджетам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</si>
  <si>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</si>
  <si>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</si>
  <si>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</si>
  <si>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Свод доходов бюджета Новоуральского городского округа на плановый период 2024 и 2025 годов</t>
  </si>
  <si>
    <t>Приложение № 3  к решению Думы Новоуральского городского округа  № 157 от 08.12.2022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</si>
</sst>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4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</cellStyleXfs>
  <cellXfs count="45">
    <xf numFmtId="0" fontId="0" fillId="0" borderId="0" xfId="0"/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 applyAlignment="1" applyProtection="1">
      <alignment horizontal="center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4" fontId="16" fillId="0" borderId="34" xfId="32" applyNumberFormat="1" applyFont="1" applyFill="1" applyBorder="1" applyAlignment="1" applyProtection="1">
      <alignment horizontal="right"/>
    </xf>
    <xf numFmtId="0" fontId="15" fillId="0" borderId="1" xfId="0" applyFont="1" applyBorder="1" applyProtection="1">
      <protection locked="0"/>
    </xf>
    <xf numFmtId="0" fontId="16" fillId="0" borderId="34" xfId="32" applyNumberFormat="1" applyFont="1" applyFill="1" applyBorder="1" applyAlignment="1" applyProtection="1">
      <alignment horizontal="center"/>
    </xf>
    <xf numFmtId="4" fontId="13" fillId="0" borderId="0" xfId="0" applyNumberFormat="1" applyFont="1" applyProtection="1">
      <protection locked="0"/>
    </xf>
    <xf numFmtId="0" fontId="15" fillId="0" borderId="39" xfId="0" applyNumberFormat="1" applyFont="1" applyBorder="1" applyAlignment="1">
      <alignment horizontal="center" vertical="center" wrapText="1"/>
    </xf>
    <xf numFmtId="0" fontId="15" fillId="0" borderId="39" xfId="36" applyNumberFormat="1" applyFont="1" applyFill="1" applyBorder="1" applyAlignment="1" applyProtection="1">
      <alignment horizontal="center" vertical="center" wrapText="1"/>
    </xf>
    <xf numFmtId="0" fontId="15" fillId="0" borderId="39" xfId="123" applyNumberFormat="1" applyFont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0" fillId="0" borderId="1" xfId="0" applyFont="1" applyFill="1" applyBorder="1"/>
    <xf numFmtId="0" fontId="12" fillId="0" borderId="1" xfId="0" applyFont="1" applyFill="1" applyBorder="1"/>
    <xf numFmtId="0" fontId="13" fillId="0" borderId="1" xfId="132" applyFont="1" applyFill="1" applyAlignment="1">
      <alignment horizontal="left" wrapText="1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4" fontId="16" fillId="0" borderId="34" xfId="125" applyNumberFormat="1" applyFont="1" applyFill="1" applyBorder="1" applyAlignment="1" applyProtection="1">
      <alignment horizontal="center" vertical="center" wrapText="1"/>
    </xf>
    <xf numFmtId="0" fontId="15" fillId="0" borderId="1" xfId="133" applyFont="1" applyBorder="1" applyProtection="1">
      <protection locked="0"/>
    </xf>
    <xf numFmtId="4" fontId="16" fillId="0" borderId="34" xfId="47" applyNumberFormat="1" applyFont="1" applyFill="1" applyBorder="1" applyAlignment="1" applyProtection="1">
      <alignment horizontal="right" vertical="center" shrinkToFit="1"/>
    </xf>
    <xf numFmtId="0" fontId="15" fillId="0" borderId="34" xfId="0" applyFont="1" applyFill="1" applyBorder="1" applyAlignment="1">
      <alignment vertical="center" wrapText="1"/>
    </xf>
    <xf numFmtId="0" fontId="16" fillId="0" borderId="34" xfId="33" applyNumberFormat="1" applyFont="1" applyFill="1" applyBorder="1" applyAlignment="1" applyProtection="1">
      <alignment horizontal="center" vertical="center"/>
    </xf>
    <xf numFmtId="0" fontId="16" fillId="0" borderId="34" xfId="36" applyNumberFormat="1" applyFont="1" applyFill="1" applyBorder="1" applyAlignment="1" applyProtection="1">
      <alignment wrapText="1"/>
    </xf>
    <xf numFmtId="0" fontId="16" fillId="0" borderId="34" xfId="40" applyNumberFormat="1" applyFont="1" applyFill="1" applyBorder="1" applyAlignment="1" applyProtection="1">
      <alignment wrapText="1"/>
    </xf>
    <xf numFmtId="0" fontId="17" fillId="0" borderId="34" xfId="0" applyNumberFormat="1" applyFont="1" applyFill="1" applyBorder="1" applyAlignment="1">
      <alignment wrapText="1"/>
    </xf>
    <xf numFmtId="0" fontId="13" fillId="0" borderId="0" xfId="0" applyFont="1" applyFill="1" applyAlignment="1" applyProtection="1"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34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0"/>
  <sheetViews>
    <sheetView tabSelected="1" zoomScale="85" zoomScaleNormal="85" workbookViewId="0">
      <pane xSplit="3" ySplit="3" topLeftCell="D4" activePane="bottomRight" state="frozen"/>
      <selection pane="topRight" activeCell="D1" sqref="D1"/>
      <selection pane="bottomLeft" activeCell="A6" sqref="A6"/>
      <selection pane="bottomRight" activeCell="E1" sqref="E1"/>
    </sheetView>
  </sheetViews>
  <sheetFormatPr defaultColWidth="8.85546875" defaultRowHeight="14.25"/>
  <cols>
    <col min="1" max="1" width="7.42578125" style="17" customWidth="1"/>
    <col min="2" max="2" width="75.140625" style="43" customWidth="1"/>
    <col min="3" max="3" width="28.140625" style="19" customWidth="1"/>
    <col min="4" max="5" width="21.7109375" style="14" customWidth="1"/>
    <col min="6" max="6" width="11.85546875" style="6" bestFit="1" customWidth="1"/>
    <col min="7" max="16384" width="8.85546875" style="6"/>
  </cols>
  <sheetData>
    <row r="1" spans="1:5" s="32" customFormat="1" ht="71.25">
      <c r="A1" s="29"/>
      <c r="B1" s="30"/>
      <c r="C1" s="31"/>
      <c r="D1" s="33"/>
      <c r="E1" s="33" t="s">
        <v>159</v>
      </c>
    </row>
    <row r="2" spans="1:5" s="1" customFormat="1" ht="30.6" customHeight="1">
      <c r="A2" s="44" t="s">
        <v>158</v>
      </c>
      <c r="B2" s="44"/>
      <c r="C2" s="44"/>
      <c r="D2" s="44"/>
      <c r="E2" s="44"/>
    </row>
    <row r="3" spans="1:5" s="28" customFormat="1" ht="45">
      <c r="A3" s="25" t="s">
        <v>37</v>
      </c>
      <c r="B3" s="26" t="s">
        <v>0</v>
      </c>
      <c r="C3" s="27" t="s">
        <v>1</v>
      </c>
      <c r="D3" s="35" t="s">
        <v>144</v>
      </c>
      <c r="E3" s="35" t="s">
        <v>145</v>
      </c>
    </row>
    <row r="4" spans="1:5" s="4" customFormat="1" ht="15">
      <c r="A4" s="2">
        <v>1</v>
      </c>
      <c r="B4" s="39">
        <v>2</v>
      </c>
      <c r="C4" s="3">
        <v>3</v>
      </c>
      <c r="D4" s="23">
        <v>4</v>
      </c>
      <c r="E4" s="23">
        <v>5</v>
      </c>
    </row>
    <row r="5" spans="1:5" ht="15">
      <c r="A5" s="2">
        <v>1</v>
      </c>
      <c r="B5" s="40" t="s">
        <v>2</v>
      </c>
      <c r="C5" s="5" t="s">
        <v>3</v>
      </c>
      <c r="D5" s="34">
        <f t="shared" ref="D5:E5" si="0">D7+D51</f>
        <v>4860875821.5799999</v>
      </c>
      <c r="E5" s="34">
        <f t="shared" si="0"/>
        <v>4926897821.4400005</v>
      </c>
    </row>
    <row r="6" spans="1:5" ht="15">
      <c r="A6" s="2">
        <v>2</v>
      </c>
      <c r="B6" s="41" t="s">
        <v>4</v>
      </c>
      <c r="C6" s="7"/>
      <c r="D6" s="34"/>
      <c r="E6" s="34"/>
    </row>
    <row r="7" spans="1:5" ht="15">
      <c r="A7" s="2">
        <v>3</v>
      </c>
      <c r="B7" s="12" t="s">
        <v>39</v>
      </c>
      <c r="C7" s="8" t="s">
        <v>5</v>
      </c>
      <c r="D7" s="34">
        <f t="shared" ref="D7:E7" si="1">D8+D10+D17+D21+D24+D27+D36+D39+D42+D45+D50</f>
        <v>1869665121.5799999</v>
      </c>
      <c r="E7" s="34">
        <f t="shared" si="1"/>
        <v>2043554621.4400001</v>
      </c>
    </row>
    <row r="8" spans="1:5" ht="15">
      <c r="A8" s="2">
        <v>4</v>
      </c>
      <c r="B8" s="12" t="s">
        <v>40</v>
      </c>
      <c r="C8" s="8" t="s">
        <v>6</v>
      </c>
      <c r="D8" s="34">
        <f t="shared" ref="D8:E8" si="2">D9</f>
        <v>1514797503.9100001</v>
      </c>
      <c r="E8" s="34">
        <f t="shared" si="2"/>
        <v>1675100117.78</v>
      </c>
    </row>
    <row r="9" spans="1:5" ht="15">
      <c r="A9" s="2">
        <v>5</v>
      </c>
      <c r="B9" s="12" t="s">
        <v>41</v>
      </c>
      <c r="C9" s="8" t="s">
        <v>7</v>
      </c>
      <c r="D9" s="34">
        <v>1514797503.9100001</v>
      </c>
      <c r="E9" s="34">
        <v>1675100117.78</v>
      </c>
    </row>
    <row r="10" spans="1:5" ht="30">
      <c r="A10" s="2">
        <v>6</v>
      </c>
      <c r="B10" s="12" t="s">
        <v>38</v>
      </c>
      <c r="C10" s="8" t="s">
        <v>8</v>
      </c>
      <c r="D10" s="34">
        <f t="shared" ref="D10:E10" si="3">D11</f>
        <v>29995040</v>
      </c>
      <c r="E10" s="34">
        <f t="shared" si="3"/>
        <v>31588890</v>
      </c>
    </row>
    <row r="11" spans="1:5" ht="30">
      <c r="A11" s="2">
        <v>7</v>
      </c>
      <c r="B11" s="12" t="s">
        <v>77</v>
      </c>
      <c r="C11" s="8" t="s">
        <v>9</v>
      </c>
      <c r="D11" s="34">
        <f t="shared" ref="D11:E11" si="4">D12+D13+D14+D15+D16</f>
        <v>29995040</v>
      </c>
      <c r="E11" s="34">
        <f t="shared" si="4"/>
        <v>31588890</v>
      </c>
    </row>
    <row r="12" spans="1:5" s="22" customFormat="1" ht="30">
      <c r="A12" s="2">
        <v>8</v>
      </c>
      <c r="B12" s="12" t="s">
        <v>148</v>
      </c>
      <c r="C12" s="13" t="s">
        <v>132</v>
      </c>
      <c r="D12" s="34">
        <v>158000</v>
      </c>
      <c r="E12" s="34">
        <v>164000</v>
      </c>
    </row>
    <row r="13" spans="1:5" ht="90">
      <c r="A13" s="2">
        <v>9</v>
      </c>
      <c r="B13" s="12" t="s">
        <v>115</v>
      </c>
      <c r="C13" s="8" t="s">
        <v>58</v>
      </c>
      <c r="D13" s="34">
        <v>14726135.560000001</v>
      </c>
      <c r="E13" s="34">
        <v>15509822.359999999</v>
      </c>
    </row>
    <row r="14" spans="1:5" ht="105">
      <c r="A14" s="2">
        <v>10</v>
      </c>
      <c r="B14" s="12" t="s">
        <v>141</v>
      </c>
      <c r="C14" s="8" t="s">
        <v>59</v>
      </c>
      <c r="D14" s="34">
        <v>82615.12</v>
      </c>
      <c r="E14" s="34">
        <v>87011.68</v>
      </c>
    </row>
    <row r="15" spans="1:5" ht="90">
      <c r="A15" s="2">
        <v>11</v>
      </c>
      <c r="B15" s="12" t="s">
        <v>142</v>
      </c>
      <c r="C15" s="8" t="s">
        <v>60</v>
      </c>
      <c r="D15" s="34">
        <v>16731262.73</v>
      </c>
      <c r="E15" s="34">
        <v>17621657.199999999</v>
      </c>
    </row>
    <row r="16" spans="1:5" ht="90">
      <c r="A16" s="2">
        <v>12</v>
      </c>
      <c r="B16" s="12" t="s">
        <v>116</v>
      </c>
      <c r="C16" s="8" t="s">
        <v>61</v>
      </c>
      <c r="D16" s="34">
        <v>-1702973.41</v>
      </c>
      <c r="E16" s="34">
        <v>-1793601.24</v>
      </c>
    </row>
    <row r="17" spans="1:5" ht="15">
      <c r="A17" s="2">
        <v>13</v>
      </c>
      <c r="B17" s="12" t="s">
        <v>78</v>
      </c>
      <c r="C17" s="8" t="s">
        <v>10</v>
      </c>
      <c r="D17" s="34">
        <f t="shared" ref="D17:E17" si="5">D18+D20+D19</f>
        <v>140088962.14999998</v>
      </c>
      <c r="E17" s="34">
        <f t="shared" si="5"/>
        <v>147487494.34</v>
      </c>
    </row>
    <row r="18" spans="1:5" ht="30">
      <c r="A18" s="2">
        <v>14</v>
      </c>
      <c r="B18" s="12" t="s">
        <v>79</v>
      </c>
      <c r="C18" s="8" t="s">
        <v>11</v>
      </c>
      <c r="D18" s="34">
        <v>127678707.14999999</v>
      </c>
      <c r="E18" s="34">
        <v>134445678.63</v>
      </c>
    </row>
    <row r="19" spans="1:5" ht="15">
      <c r="A19" s="2">
        <v>15</v>
      </c>
      <c r="B19" s="12" t="s">
        <v>120</v>
      </c>
      <c r="C19" s="8" t="s">
        <v>121</v>
      </c>
      <c r="D19" s="34">
        <v>1454600</v>
      </c>
      <c r="E19" s="34">
        <v>1505511</v>
      </c>
    </row>
    <row r="20" spans="1:5" ht="30">
      <c r="A20" s="2">
        <v>16</v>
      </c>
      <c r="B20" s="12" t="s">
        <v>80</v>
      </c>
      <c r="C20" s="8" t="s">
        <v>12</v>
      </c>
      <c r="D20" s="34">
        <v>10955655</v>
      </c>
      <c r="E20" s="34">
        <v>11536304.710000001</v>
      </c>
    </row>
    <row r="21" spans="1:5" ht="15">
      <c r="A21" s="2">
        <v>17</v>
      </c>
      <c r="B21" s="12" t="s">
        <v>81</v>
      </c>
      <c r="C21" s="8" t="s">
        <v>13</v>
      </c>
      <c r="D21" s="34">
        <f t="shared" ref="D21:E21" si="6">D22+D23</f>
        <v>36497640</v>
      </c>
      <c r="E21" s="34">
        <f t="shared" si="6"/>
        <v>38352754.82</v>
      </c>
    </row>
    <row r="22" spans="1:5" ht="15">
      <c r="A22" s="2">
        <v>18</v>
      </c>
      <c r="B22" s="12" t="s">
        <v>82</v>
      </c>
      <c r="C22" s="8" t="s">
        <v>14</v>
      </c>
      <c r="D22" s="34">
        <v>26501640</v>
      </c>
      <c r="E22" s="34">
        <v>28356754.82</v>
      </c>
    </row>
    <row r="23" spans="1:5" ht="15">
      <c r="A23" s="2">
        <v>19</v>
      </c>
      <c r="B23" s="12" t="s">
        <v>83</v>
      </c>
      <c r="C23" s="8" t="s">
        <v>15</v>
      </c>
      <c r="D23" s="34">
        <v>9996000</v>
      </c>
      <c r="E23" s="34">
        <v>9996000</v>
      </c>
    </row>
    <row r="24" spans="1:5" ht="15">
      <c r="A24" s="2">
        <v>20</v>
      </c>
      <c r="B24" s="12" t="s">
        <v>84</v>
      </c>
      <c r="C24" s="8" t="s">
        <v>16</v>
      </c>
      <c r="D24" s="34">
        <f t="shared" ref="D24:E24" si="7">D25+D26</f>
        <v>16845588</v>
      </c>
      <c r="E24" s="34">
        <f t="shared" si="7"/>
        <v>17199345.329999998</v>
      </c>
    </row>
    <row r="25" spans="1:5" ht="30">
      <c r="A25" s="2">
        <v>21</v>
      </c>
      <c r="B25" s="12" t="s">
        <v>85</v>
      </c>
      <c r="C25" s="8" t="s">
        <v>17</v>
      </c>
      <c r="D25" s="34">
        <v>16828909.199999999</v>
      </c>
      <c r="E25" s="34">
        <v>17182316.289999999</v>
      </c>
    </row>
    <row r="26" spans="1:5" ht="30">
      <c r="A26" s="2">
        <v>22</v>
      </c>
      <c r="B26" s="12" t="s">
        <v>86</v>
      </c>
      <c r="C26" s="8" t="s">
        <v>18</v>
      </c>
      <c r="D26" s="34">
        <v>16678.799999999996</v>
      </c>
      <c r="E26" s="34">
        <v>17029.04</v>
      </c>
    </row>
    <row r="27" spans="1:5" ht="30">
      <c r="A27" s="2">
        <v>23</v>
      </c>
      <c r="B27" s="12" t="s">
        <v>87</v>
      </c>
      <c r="C27" s="8" t="s">
        <v>19</v>
      </c>
      <c r="D27" s="21">
        <f t="shared" ref="D27:E27" si="8">D28+D29+D35</f>
        <v>73257946.939999998</v>
      </c>
      <c r="E27" s="21">
        <f t="shared" si="8"/>
        <v>75599706.640000001</v>
      </c>
    </row>
    <row r="28" spans="1:5" ht="60">
      <c r="A28" s="2">
        <v>24</v>
      </c>
      <c r="B28" s="12" t="s">
        <v>88</v>
      </c>
      <c r="C28" s="8" t="s">
        <v>20</v>
      </c>
      <c r="D28" s="34">
        <v>2301064.1999999997</v>
      </c>
      <c r="E28" s="34">
        <v>2349386.5499999998</v>
      </c>
    </row>
    <row r="29" spans="1:5" ht="75">
      <c r="A29" s="2">
        <v>25</v>
      </c>
      <c r="B29" s="12" t="s">
        <v>89</v>
      </c>
      <c r="C29" s="8" t="s">
        <v>21</v>
      </c>
      <c r="D29" s="21">
        <f t="shared" ref="D29:E29" si="9">D30+D31+D32+D33+D34</f>
        <v>51391511.299999997</v>
      </c>
      <c r="E29" s="21">
        <f t="shared" si="9"/>
        <v>53274075.850000001</v>
      </c>
    </row>
    <row r="30" spans="1:5" ht="60">
      <c r="A30" s="2">
        <v>26</v>
      </c>
      <c r="B30" s="12" t="s">
        <v>90</v>
      </c>
      <c r="C30" s="8" t="s">
        <v>22</v>
      </c>
      <c r="D30" s="34">
        <v>32448000</v>
      </c>
      <c r="E30" s="34">
        <v>33745920</v>
      </c>
    </row>
    <row r="31" spans="1:5" ht="75">
      <c r="A31" s="2">
        <v>27</v>
      </c>
      <c r="B31" s="12" t="s">
        <v>118</v>
      </c>
      <c r="C31" s="8" t="s">
        <v>23</v>
      </c>
      <c r="D31" s="34">
        <v>9568000</v>
      </c>
      <c r="E31" s="34">
        <v>9950720</v>
      </c>
    </row>
    <row r="32" spans="1:5" ht="75">
      <c r="A32" s="2">
        <v>28</v>
      </c>
      <c r="B32" s="12" t="s">
        <v>117</v>
      </c>
      <c r="C32" s="8" t="s">
        <v>24</v>
      </c>
      <c r="D32" s="34">
        <v>59011.3</v>
      </c>
      <c r="E32" s="34">
        <v>60250.54</v>
      </c>
    </row>
    <row r="33" spans="1:5" ht="30">
      <c r="A33" s="2">
        <v>29</v>
      </c>
      <c r="B33" s="12" t="s">
        <v>91</v>
      </c>
      <c r="C33" s="8" t="s">
        <v>25</v>
      </c>
      <c r="D33" s="34">
        <v>9051299.9999999981</v>
      </c>
      <c r="E33" s="34">
        <v>9241377.3100000005</v>
      </c>
    </row>
    <row r="34" spans="1:5" s="11" customFormat="1" ht="45">
      <c r="A34" s="2">
        <v>30</v>
      </c>
      <c r="B34" s="9" t="s">
        <v>128</v>
      </c>
      <c r="C34" s="10" t="s">
        <v>62</v>
      </c>
      <c r="D34" s="34">
        <v>265200</v>
      </c>
      <c r="E34" s="34">
        <v>275808</v>
      </c>
    </row>
    <row r="35" spans="1:5" ht="75">
      <c r="A35" s="2">
        <v>31</v>
      </c>
      <c r="B35" s="12" t="s">
        <v>92</v>
      </c>
      <c r="C35" s="8" t="s">
        <v>26</v>
      </c>
      <c r="D35" s="34">
        <v>19565371.439999998</v>
      </c>
      <c r="E35" s="34">
        <v>19976244.239999998</v>
      </c>
    </row>
    <row r="36" spans="1:5" ht="15">
      <c r="A36" s="2">
        <v>32</v>
      </c>
      <c r="B36" s="12" t="s">
        <v>93</v>
      </c>
      <c r="C36" s="8" t="s">
        <v>27</v>
      </c>
      <c r="D36" s="21">
        <f t="shared" ref="D36:E36" si="10">D37+D38</f>
        <v>29388865.719999999</v>
      </c>
      <c r="E36" s="21">
        <f t="shared" si="10"/>
        <v>29392180.899999999</v>
      </c>
    </row>
    <row r="37" spans="1:5" ht="15">
      <c r="A37" s="2">
        <v>33</v>
      </c>
      <c r="B37" s="12" t="s">
        <v>94</v>
      </c>
      <c r="C37" s="8" t="s">
        <v>28</v>
      </c>
      <c r="D37" s="34">
        <v>29231000</v>
      </c>
      <c r="E37" s="34">
        <v>29231000</v>
      </c>
    </row>
    <row r="38" spans="1:5" ht="15">
      <c r="A38" s="2">
        <v>34</v>
      </c>
      <c r="B38" s="12" t="s">
        <v>119</v>
      </c>
      <c r="C38" s="8" t="s">
        <v>149</v>
      </c>
      <c r="D38" s="34">
        <v>157865.72</v>
      </c>
      <c r="E38" s="34">
        <v>161180.9</v>
      </c>
    </row>
    <row r="39" spans="1:5" ht="30">
      <c r="A39" s="2">
        <v>35</v>
      </c>
      <c r="B39" s="12" t="s">
        <v>135</v>
      </c>
      <c r="C39" s="8" t="s">
        <v>122</v>
      </c>
      <c r="D39" s="21">
        <f t="shared" ref="D39:E39" si="11">D40+D41</f>
        <v>1931274.8599999999</v>
      </c>
      <c r="E39" s="21">
        <f t="shared" si="11"/>
        <v>1971831.6300000001</v>
      </c>
    </row>
    <row r="40" spans="1:5" ht="15">
      <c r="A40" s="2">
        <v>36</v>
      </c>
      <c r="B40" s="12" t="s">
        <v>95</v>
      </c>
      <c r="C40" s="8" t="s">
        <v>29</v>
      </c>
      <c r="D40" s="34">
        <v>408630.6</v>
      </c>
      <c r="E40" s="34">
        <v>417211.84</v>
      </c>
    </row>
    <row r="41" spans="1:5" ht="15">
      <c r="A41" s="2">
        <v>37</v>
      </c>
      <c r="B41" s="12" t="s">
        <v>96</v>
      </c>
      <c r="C41" s="8" t="s">
        <v>30</v>
      </c>
      <c r="D41" s="34">
        <v>1522644.26</v>
      </c>
      <c r="E41" s="34">
        <v>1554619.79</v>
      </c>
    </row>
    <row r="42" spans="1:5" ht="30">
      <c r="A42" s="2">
        <v>38</v>
      </c>
      <c r="B42" s="12" t="s">
        <v>97</v>
      </c>
      <c r="C42" s="8" t="s">
        <v>31</v>
      </c>
      <c r="D42" s="21">
        <f t="shared" ref="D42:E42" si="12">D43+D44</f>
        <v>25032300</v>
      </c>
      <c r="E42" s="21">
        <f t="shared" si="12"/>
        <v>25032300</v>
      </c>
    </row>
    <row r="43" spans="1:5" ht="15">
      <c r="A43" s="2">
        <v>39</v>
      </c>
      <c r="B43" s="12" t="s">
        <v>98</v>
      </c>
      <c r="C43" s="8" t="s">
        <v>32</v>
      </c>
      <c r="D43" s="34">
        <v>579000</v>
      </c>
      <c r="E43" s="34">
        <v>579000</v>
      </c>
    </row>
    <row r="44" spans="1:5" ht="75">
      <c r="A44" s="2">
        <v>40</v>
      </c>
      <c r="B44" s="12" t="s">
        <v>99</v>
      </c>
      <c r="C44" s="8" t="s">
        <v>33</v>
      </c>
      <c r="D44" s="34">
        <v>24453300</v>
      </c>
      <c r="E44" s="34">
        <v>24453300</v>
      </c>
    </row>
    <row r="45" spans="1:5" ht="15">
      <c r="A45" s="2">
        <v>41</v>
      </c>
      <c r="B45" s="12" t="s">
        <v>100</v>
      </c>
      <c r="C45" s="8" t="s">
        <v>34</v>
      </c>
      <c r="D45" s="21">
        <f t="shared" ref="D45:E45" si="13">SUM(D46:D49)</f>
        <v>1800000.0000000002</v>
      </c>
      <c r="E45" s="21">
        <f t="shared" si="13"/>
        <v>1800000.0000000002</v>
      </c>
    </row>
    <row r="46" spans="1:5" ht="30">
      <c r="A46" s="2">
        <v>42</v>
      </c>
      <c r="B46" s="12" t="s">
        <v>63</v>
      </c>
      <c r="C46" s="8" t="s">
        <v>136</v>
      </c>
      <c r="D46" s="34">
        <v>570189.79</v>
      </c>
      <c r="E46" s="34">
        <v>570189.79</v>
      </c>
    </row>
    <row r="47" spans="1:5" s="22" customFormat="1" ht="30">
      <c r="A47" s="2">
        <v>43</v>
      </c>
      <c r="B47" s="12" t="s">
        <v>133</v>
      </c>
      <c r="C47" s="13" t="s">
        <v>134</v>
      </c>
      <c r="D47" s="34">
        <v>100000</v>
      </c>
      <c r="E47" s="34">
        <v>100000</v>
      </c>
    </row>
    <row r="48" spans="1:5" ht="90">
      <c r="A48" s="2">
        <v>44</v>
      </c>
      <c r="B48" s="12" t="s">
        <v>65</v>
      </c>
      <c r="C48" s="8" t="s">
        <v>137</v>
      </c>
      <c r="D48" s="34">
        <v>986622.64</v>
      </c>
      <c r="E48" s="34">
        <v>986622.64</v>
      </c>
    </row>
    <row r="49" spans="1:7" ht="15">
      <c r="A49" s="2">
        <v>45</v>
      </c>
      <c r="B49" s="12" t="s">
        <v>66</v>
      </c>
      <c r="C49" s="8" t="s">
        <v>64</v>
      </c>
      <c r="D49" s="34">
        <v>143187.57</v>
      </c>
      <c r="E49" s="34">
        <v>143187.57</v>
      </c>
    </row>
    <row r="50" spans="1:7" s="36" customFormat="1" ht="15">
      <c r="A50" s="2">
        <v>46</v>
      </c>
      <c r="B50" s="9" t="s">
        <v>146</v>
      </c>
      <c r="C50" s="13" t="s">
        <v>147</v>
      </c>
      <c r="D50" s="37">
        <v>30000</v>
      </c>
      <c r="E50" s="37">
        <v>30000</v>
      </c>
    </row>
    <row r="51" spans="1:7" ht="15">
      <c r="A51" s="2">
        <v>47</v>
      </c>
      <c r="B51" s="12" t="s">
        <v>101</v>
      </c>
      <c r="C51" s="8" t="s">
        <v>35</v>
      </c>
      <c r="D51" s="34">
        <f t="shared" ref="D51:E51" si="14">D52</f>
        <v>2991210700</v>
      </c>
      <c r="E51" s="34">
        <f t="shared" si="14"/>
        <v>2883343200</v>
      </c>
    </row>
    <row r="52" spans="1:7" ht="30">
      <c r="A52" s="2">
        <v>48</v>
      </c>
      <c r="B52" s="12" t="s">
        <v>102</v>
      </c>
      <c r="C52" s="8" t="s">
        <v>36</v>
      </c>
      <c r="D52" s="34">
        <f>D53+D60+D65</f>
        <v>2991210700</v>
      </c>
      <c r="E52" s="34">
        <f>E53+E60+E65</f>
        <v>2883343200</v>
      </c>
      <c r="F52" s="24"/>
      <c r="G52" s="24"/>
    </row>
    <row r="53" spans="1:7" ht="15">
      <c r="A53" s="2">
        <v>49</v>
      </c>
      <c r="B53" s="12" t="s">
        <v>103</v>
      </c>
      <c r="C53" s="8" t="s">
        <v>42</v>
      </c>
      <c r="D53" s="34">
        <f t="shared" ref="D53:E53" si="15">D54+D56+D58</f>
        <v>928846000</v>
      </c>
      <c r="E53" s="34">
        <f t="shared" si="15"/>
        <v>740042000</v>
      </c>
      <c r="F53" s="24"/>
      <c r="G53" s="24"/>
    </row>
    <row r="54" spans="1:7" ht="15">
      <c r="A54" s="2">
        <v>50</v>
      </c>
      <c r="B54" s="12" t="s">
        <v>104</v>
      </c>
      <c r="C54" s="8" t="s">
        <v>43</v>
      </c>
      <c r="D54" s="34">
        <f t="shared" ref="D54:E54" si="16">D55</f>
        <v>16223000</v>
      </c>
      <c r="E54" s="34">
        <f t="shared" si="16"/>
        <v>9010000</v>
      </c>
      <c r="F54" s="24"/>
      <c r="G54" s="24"/>
    </row>
    <row r="55" spans="1:7" ht="30">
      <c r="A55" s="2">
        <v>51</v>
      </c>
      <c r="B55" s="12" t="s">
        <v>71</v>
      </c>
      <c r="C55" s="8" t="s">
        <v>44</v>
      </c>
      <c r="D55" s="34">
        <v>16223000</v>
      </c>
      <c r="E55" s="34">
        <v>9010000</v>
      </c>
      <c r="F55" s="24"/>
      <c r="G55" s="24"/>
    </row>
    <row r="56" spans="1:7" ht="30">
      <c r="A56" s="2">
        <v>52</v>
      </c>
      <c r="B56" s="12" t="s">
        <v>69</v>
      </c>
      <c r="C56" s="8" t="s">
        <v>67</v>
      </c>
      <c r="D56" s="34">
        <f t="shared" ref="D56:E56" si="17">D57</f>
        <v>747438000</v>
      </c>
      <c r="E56" s="34">
        <f t="shared" si="17"/>
        <v>585793000</v>
      </c>
      <c r="F56" s="24"/>
      <c r="G56" s="24"/>
    </row>
    <row r="57" spans="1:7" ht="30">
      <c r="A57" s="2">
        <v>53</v>
      </c>
      <c r="B57" s="12" t="s">
        <v>70</v>
      </c>
      <c r="C57" s="8" t="s">
        <v>68</v>
      </c>
      <c r="D57" s="34">
        <v>747438000</v>
      </c>
      <c r="E57" s="34">
        <v>585793000</v>
      </c>
      <c r="F57" s="24"/>
      <c r="G57" s="24"/>
    </row>
    <row r="58" spans="1:7" ht="45">
      <c r="A58" s="2">
        <v>54</v>
      </c>
      <c r="B58" s="12" t="s">
        <v>105</v>
      </c>
      <c r="C58" s="8" t="s">
        <v>45</v>
      </c>
      <c r="D58" s="34">
        <f t="shared" ref="D58:E58" si="18">D59</f>
        <v>165185000</v>
      </c>
      <c r="E58" s="34">
        <f t="shared" si="18"/>
        <v>145239000</v>
      </c>
      <c r="F58" s="24"/>
      <c r="G58" s="24"/>
    </row>
    <row r="59" spans="1:7" ht="45">
      <c r="A59" s="2">
        <v>55</v>
      </c>
      <c r="B59" s="12" t="s">
        <v>106</v>
      </c>
      <c r="C59" s="8" t="s">
        <v>46</v>
      </c>
      <c r="D59" s="34">
        <v>165185000</v>
      </c>
      <c r="E59" s="34">
        <v>145239000</v>
      </c>
      <c r="F59" s="24"/>
      <c r="G59" s="24"/>
    </row>
    <row r="60" spans="1:7" ht="30">
      <c r="A60" s="2">
        <v>56</v>
      </c>
      <c r="B60" s="12" t="s">
        <v>107</v>
      </c>
      <c r="C60" s="8" t="s">
        <v>47</v>
      </c>
      <c r="D60" s="34">
        <f>D61</f>
        <v>93237100</v>
      </c>
      <c r="E60" s="34">
        <f>E61</f>
        <v>96999200</v>
      </c>
      <c r="F60" s="24"/>
      <c r="G60" s="24"/>
    </row>
    <row r="61" spans="1:7" s="16" customFormat="1" ht="15">
      <c r="A61" s="2">
        <v>57</v>
      </c>
      <c r="B61" s="12" t="s">
        <v>138</v>
      </c>
      <c r="C61" s="8" t="s">
        <v>124</v>
      </c>
      <c r="D61" s="21">
        <f t="shared" ref="D61:E61" si="19">D62</f>
        <v>93237100</v>
      </c>
      <c r="E61" s="21">
        <f t="shared" si="19"/>
        <v>96999200</v>
      </c>
    </row>
    <row r="62" spans="1:7" s="11" customFormat="1" ht="15">
      <c r="A62" s="2">
        <v>58</v>
      </c>
      <c r="B62" s="12" t="s">
        <v>139</v>
      </c>
      <c r="C62" s="13" t="s">
        <v>125</v>
      </c>
      <c r="D62" s="20">
        <f>SUM(D63:D64)</f>
        <v>93237100</v>
      </c>
      <c r="E62" s="20">
        <f>SUM(E63:E64)</f>
        <v>96999200</v>
      </c>
    </row>
    <row r="63" spans="1:7" s="11" customFormat="1" ht="30">
      <c r="A63" s="2">
        <v>59</v>
      </c>
      <c r="B63" s="38" t="s">
        <v>126</v>
      </c>
      <c r="C63" s="13" t="s">
        <v>125</v>
      </c>
      <c r="D63" s="34">
        <v>63752000</v>
      </c>
      <c r="E63" s="34">
        <v>66335000</v>
      </c>
    </row>
    <row r="64" spans="1:7" s="11" customFormat="1" ht="45">
      <c r="A64" s="2">
        <v>60</v>
      </c>
      <c r="B64" s="15" t="s">
        <v>127</v>
      </c>
      <c r="C64" s="13" t="s">
        <v>125</v>
      </c>
      <c r="D64" s="34">
        <v>29485100</v>
      </c>
      <c r="E64" s="34">
        <v>30664200</v>
      </c>
    </row>
    <row r="65" spans="1:5" ht="15">
      <c r="A65" s="2">
        <v>61</v>
      </c>
      <c r="B65" s="12" t="s">
        <v>109</v>
      </c>
      <c r="C65" s="8" t="s">
        <v>48</v>
      </c>
      <c r="D65" s="34">
        <f t="shared" ref="D65:E65" si="20">D66+D68+D78+D80+D82+D84</f>
        <v>1969127600</v>
      </c>
      <c r="E65" s="34">
        <f t="shared" si="20"/>
        <v>2046302000</v>
      </c>
    </row>
    <row r="66" spans="1:5" ht="30">
      <c r="A66" s="2">
        <v>62</v>
      </c>
      <c r="B66" s="12" t="s">
        <v>108</v>
      </c>
      <c r="C66" s="8" t="s">
        <v>49</v>
      </c>
      <c r="D66" s="21">
        <f t="shared" ref="D66:E66" si="21">D67</f>
        <v>34067800</v>
      </c>
      <c r="E66" s="21">
        <f t="shared" si="21"/>
        <v>35430500</v>
      </c>
    </row>
    <row r="67" spans="1:5" ht="30">
      <c r="A67" s="2">
        <v>63</v>
      </c>
      <c r="B67" s="12" t="s">
        <v>110</v>
      </c>
      <c r="C67" s="8" t="s">
        <v>50</v>
      </c>
      <c r="D67" s="34">
        <v>34067800</v>
      </c>
      <c r="E67" s="34">
        <v>35430500</v>
      </c>
    </row>
    <row r="68" spans="1:5" s="14" customFormat="1" ht="30">
      <c r="A68" s="2">
        <v>64</v>
      </c>
      <c r="B68" s="12" t="s">
        <v>111</v>
      </c>
      <c r="C68" s="13" t="s">
        <v>72</v>
      </c>
      <c r="D68" s="21">
        <f t="shared" ref="D68:E68" si="22">SUM(D69:D77)</f>
        <v>260316600</v>
      </c>
      <c r="E68" s="21">
        <f t="shared" si="22"/>
        <v>270546100</v>
      </c>
    </row>
    <row r="69" spans="1:5" s="14" customFormat="1" ht="60">
      <c r="A69" s="2">
        <v>65</v>
      </c>
      <c r="B69" s="15" t="s">
        <v>150</v>
      </c>
      <c r="C69" s="13" t="s">
        <v>51</v>
      </c>
      <c r="D69" s="34">
        <v>291000</v>
      </c>
      <c r="E69" s="34">
        <v>302000</v>
      </c>
    </row>
    <row r="70" spans="1:5" s="14" customFormat="1" ht="60">
      <c r="A70" s="2">
        <v>66</v>
      </c>
      <c r="B70" s="15" t="s">
        <v>151</v>
      </c>
      <c r="C70" s="13" t="s">
        <v>51</v>
      </c>
      <c r="D70" s="34">
        <v>200</v>
      </c>
      <c r="E70" s="34">
        <v>200</v>
      </c>
    </row>
    <row r="71" spans="1:5" s="14" customFormat="1" ht="45">
      <c r="A71" s="2">
        <v>67</v>
      </c>
      <c r="B71" s="15" t="s">
        <v>152</v>
      </c>
      <c r="C71" s="13" t="s">
        <v>51</v>
      </c>
      <c r="D71" s="34">
        <v>142300</v>
      </c>
      <c r="E71" s="34">
        <v>142300</v>
      </c>
    </row>
    <row r="72" spans="1:5" s="14" customFormat="1" ht="105">
      <c r="A72" s="2">
        <v>68</v>
      </c>
      <c r="B72" s="15" t="s">
        <v>153</v>
      </c>
      <c r="C72" s="13" t="s">
        <v>51</v>
      </c>
      <c r="D72" s="34">
        <v>200</v>
      </c>
      <c r="E72" s="34">
        <v>200</v>
      </c>
    </row>
    <row r="73" spans="1:5" s="14" customFormat="1" ht="75">
      <c r="A73" s="2">
        <v>69</v>
      </c>
      <c r="B73" s="15" t="s">
        <v>154</v>
      </c>
      <c r="C73" s="13" t="s">
        <v>51</v>
      </c>
      <c r="D73" s="34">
        <v>2234000</v>
      </c>
      <c r="E73" s="34">
        <v>2234000</v>
      </c>
    </row>
    <row r="74" spans="1:5" s="14" customFormat="1" ht="60">
      <c r="A74" s="2">
        <v>70</v>
      </c>
      <c r="B74" s="15" t="s">
        <v>155</v>
      </c>
      <c r="C74" s="13" t="s">
        <v>51</v>
      </c>
      <c r="D74" s="34">
        <v>1887600</v>
      </c>
      <c r="E74" s="34">
        <v>1876100</v>
      </c>
    </row>
    <row r="75" spans="1:5" s="14" customFormat="1" ht="60">
      <c r="A75" s="2">
        <v>71</v>
      </c>
      <c r="B75" s="42" t="s">
        <v>140</v>
      </c>
      <c r="C75" s="13" t="s">
        <v>51</v>
      </c>
      <c r="D75" s="34">
        <v>13000</v>
      </c>
      <c r="E75" s="34">
        <v>13000</v>
      </c>
    </row>
    <row r="76" spans="1:5" s="14" customFormat="1" ht="90">
      <c r="A76" s="2">
        <v>72</v>
      </c>
      <c r="B76" s="42" t="s">
        <v>157</v>
      </c>
      <c r="C76" s="13" t="s">
        <v>51</v>
      </c>
      <c r="D76" s="34">
        <v>3517800</v>
      </c>
      <c r="E76" s="34">
        <v>3658600</v>
      </c>
    </row>
    <row r="77" spans="1:5" s="14" customFormat="1" ht="60">
      <c r="A77" s="2">
        <v>73</v>
      </c>
      <c r="B77" s="15" t="s">
        <v>156</v>
      </c>
      <c r="C77" s="13" t="s">
        <v>51</v>
      </c>
      <c r="D77" s="34">
        <v>252230500</v>
      </c>
      <c r="E77" s="34">
        <v>262319700</v>
      </c>
    </row>
    <row r="78" spans="1:5" s="11" customFormat="1" ht="45">
      <c r="A78" s="2">
        <v>74</v>
      </c>
      <c r="B78" s="12" t="s">
        <v>76</v>
      </c>
      <c r="C78" s="8" t="s">
        <v>73</v>
      </c>
      <c r="D78" s="21">
        <f t="shared" ref="D78:E78" si="23">D79</f>
        <v>4300</v>
      </c>
      <c r="E78" s="21">
        <f t="shared" si="23"/>
        <v>3800</v>
      </c>
    </row>
    <row r="79" spans="1:5" s="16" customFormat="1" ht="60">
      <c r="A79" s="2">
        <v>75</v>
      </c>
      <c r="B79" s="12" t="s">
        <v>75</v>
      </c>
      <c r="C79" s="8" t="s">
        <v>74</v>
      </c>
      <c r="D79" s="34">
        <v>4300</v>
      </c>
      <c r="E79" s="34">
        <v>3800</v>
      </c>
    </row>
    <row r="80" spans="1:5" ht="30">
      <c r="A80" s="2">
        <v>76</v>
      </c>
      <c r="B80" s="12" t="s">
        <v>112</v>
      </c>
      <c r="C80" s="8" t="s">
        <v>55</v>
      </c>
      <c r="D80" s="20">
        <f t="shared" ref="D80:E80" si="24">D81</f>
        <v>35523900</v>
      </c>
      <c r="E80" s="20">
        <f t="shared" si="24"/>
        <v>35522100</v>
      </c>
    </row>
    <row r="81" spans="1:5" ht="30">
      <c r="A81" s="2">
        <v>77</v>
      </c>
      <c r="B81" s="12" t="s">
        <v>56</v>
      </c>
      <c r="C81" s="8" t="s">
        <v>52</v>
      </c>
      <c r="D81" s="34">
        <v>35523900</v>
      </c>
      <c r="E81" s="34">
        <v>35522100</v>
      </c>
    </row>
    <row r="82" spans="1:5" s="16" customFormat="1" ht="45">
      <c r="A82" s="2">
        <v>78</v>
      </c>
      <c r="B82" s="12" t="s">
        <v>129</v>
      </c>
      <c r="C82" s="8" t="s">
        <v>130</v>
      </c>
      <c r="D82" s="20">
        <f t="shared" ref="D82:E82" si="25">D83</f>
        <v>544000</v>
      </c>
      <c r="E82" s="20">
        <f t="shared" si="25"/>
        <v>582500</v>
      </c>
    </row>
    <row r="83" spans="1:5" s="16" customFormat="1" ht="45">
      <c r="A83" s="2">
        <v>79</v>
      </c>
      <c r="B83" s="12" t="s">
        <v>131</v>
      </c>
      <c r="C83" s="8" t="s">
        <v>143</v>
      </c>
      <c r="D83" s="34">
        <v>544000</v>
      </c>
      <c r="E83" s="34">
        <v>582500</v>
      </c>
    </row>
    <row r="84" spans="1:5" s="16" customFormat="1" ht="15">
      <c r="A84" s="2">
        <v>80</v>
      </c>
      <c r="B84" s="12" t="s">
        <v>113</v>
      </c>
      <c r="C84" s="8" t="s">
        <v>53</v>
      </c>
      <c r="D84" s="20">
        <f t="shared" ref="D84:E84" si="26">D85</f>
        <v>1638671000</v>
      </c>
      <c r="E84" s="20">
        <f t="shared" si="26"/>
        <v>1704217000</v>
      </c>
    </row>
    <row r="85" spans="1:5" s="11" customFormat="1" ht="15">
      <c r="A85" s="2">
        <v>81</v>
      </c>
      <c r="B85" s="12" t="s">
        <v>114</v>
      </c>
      <c r="C85" s="13" t="s">
        <v>54</v>
      </c>
      <c r="D85" s="21">
        <f t="shared" ref="D85:E85" si="27">D86+D87</f>
        <v>1638671000</v>
      </c>
      <c r="E85" s="21">
        <f t="shared" si="27"/>
        <v>1704217000</v>
      </c>
    </row>
    <row r="86" spans="1:5" s="11" customFormat="1" ht="90">
      <c r="A86" s="2">
        <v>82</v>
      </c>
      <c r="B86" s="15" t="s">
        <v>57</v>
      </c>
      <c r="C86" s="13" t="s">
        <v>54</v>
      </c>
      <c r="D86" s="34">
        <v>898919000</v>
      </c>
      <c r="E86" s="34">
        <v>934875000</v>
      </c>
    </row>
    <row r="87" spans="1:5" s="11" customFormat="1" ht="60">
      <c r="A87" s="2">
        <v>83</v>
      </c>
      <c r="B87" s="15" t="s">
        <v>123</v>
      </c>
      <c r="C87" s="13" t="s">
        <v>54</v>
      </c>
      <c r="D87" s="34">
        <v>739752000</v>
      </c>
      <c r="E87" s="34">
        <v>769342000</v>
      </c>
    </row>
    <row r="88" spans="1:5">
      <c r="C88" s="18"/>
    </row>
    <row r="89" spans="1:5">
      <c r="C89" s="18"/>
    </row>
    <row r="90" spans="1:5">
      <c r="C90" s="18"/>
    </row>
  </sheetData>
  <mergeCells count="1">
    <mergeCell ref="A2:E2"/>
  </mergeCells>
  <pageMargins left="1.2204724409448819" right="0.33" top="0.74803149606299213" bottom="0.55118110236220474" header="0.59055118110236227" footer="0.39370078740157483"/>
  <pageSetup paperSize="9" scale="55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2022-11-14T07:17:42Z</cp:lastPrinted>
  <dcterms:created xsi:type="dcterms:W3CDTF">2018-10-18T10:31:29Z</dcterms:created>
  <dcterms:modified xsi:type="dcterms:W3CDTF">2022-12-13T03:34:46Z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